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tabRatio="500"/>
  </bookViews>
  <sheets>
    <sheet name="Sheet2" sheetId="2" r:id="rId1"/>
  </sheets>
  <calcPr calcId="145621"/>
</workbook>
</file>

<file path=xl/calcChain.xml><?xml version="1.0" encoding="utf-8"?>
<calcChain xmlns="http://schemas.openxmlformats.org/spreadsheetml/2006/main">
  <c r="M29" i="2" l="1"/>
  <c r="H29" i="2"/>
  <c r="M27" i="2" l="1"/>
  <c r="M22" i="2"/>
  <c r="M19" i="2"/>
  <c r="M18" i="2"/>
  <c r="M14" i="2"/>
  <c r="H14" i="2"/>
  <c r="M10" i="2" l="1"/>
  <c r="J10" i="2"/>
  <c r="J11" i="2"/>
  <c r="M5" i="2"/>
  <c r="M4" i="2"/>
  <c r="M21" i="2" l="1"/>
  <c r="M6" i="2"/>
  <c r="M3" i="2"/>
</calcChain>
</file>

<file path=xl/sharedStrings.xml><?xml version="1.0" encoding="utf-8"?>
<sst xmlns="http://schemas.openxmlformats.org/spreadsheetml/2006/main" count="311" uniqueCount="235">
  <si>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</si>
  <si>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</si>
  <si>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</si>
  <si>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</si>
  <si>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</si>
  <si>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</si>
  <si>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</si>
  <si>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</si>
  <si>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</si>
  <si>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</si>
  <si>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</si>
  <si>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</si>
  <si>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</si>
  <si>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</si>
  <si>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</si>
  <si>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</si>
  <si>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</si>
  <si>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</si>
  <si>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</si>
  <si>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</si>
  <si>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</si>
  <si>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</si>
  <si>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day</t>
  </si>
  <si>
    <t>Re-hospitalization rate</t>
  </si>
  <si>
    <t xml:space="preserve">Share of providers reporting on quality indicators </t>
  </si>
  <si>
    <t>on-time and with proper quality</t>
  </si>
  <si>
    <t>Enhance electronic data exchange and improve quality of data</t>
  </si>
  <si>
    <t>Quality of data</t>
  </si>
  <si>
    <t xml:space="preserve">Share of rural doctors reporting electronically </t>
  </si>
  <si>
    <t>Improve population awareness</t>
  </si>
  <si>
    <t>People satisfaction with SSA service</t>
  </si>
  <si>
    <t>Level</t>
  </si>
  <si>
    <t>People awareness about their rights and responsibilities</t>
  </si>
  <si>
    <t>Increase transparency and accountability</t>
  </si>
  <si>
    <t>Share of fraud claims</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</si>
  <si>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</si>
  <si>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</si>
  <si>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</si>
  <si>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</si>
  <si>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</si>
  <si>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</si>
  <si>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</si>
  <si>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Share of population covered with UHC program </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</si>
  <si>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</si>
  <si>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</si>
  <si>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</si>
  <si>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</si>
  <si>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</si>
  <si>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</si>
  <si>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</si>
  <si>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Let's agree which conditions and which data sources to use. Enabled data quality control if SSA and NCDC data are use din parallel.</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</si>
  <si>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</si>
  <si>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</si>
  <si>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</si>
  <si>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</si>
  <si>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</si>
  <si>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</si>
  <si>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</si>
  <si>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</si>
  <si>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Share of specialist care purchased through selective contracting</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</si>
  <si>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</si>
  <si>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</si>
  <si>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</si>
  <si>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</si>
  <si>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</si>
  <si>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</si>
  <si>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</si>
  <si>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</si>
  <si>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</si>
  <si>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</si>
  <si>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Share of specialist care purchased through selective contracting
Date source: SSA reporting module</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</si>
  <si>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</si>
  <si>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</si>
  <si>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</si>
  <si>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</si>
  <si>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</si>
  <si>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</si>
  <si>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</si>
  <si>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</si>
  <si>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</si>
  <si>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</si>
  <si>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</si>
  <si>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</si>
  <si>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</si>
  <si>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</si>
  <si>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</si>
  <si>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</si>
  <si>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</si>
  <si>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re-hospitalizations during one year</t>
  </si>
  <si>
    <t># of discharges during one year</t>
  </si>
  <si>
    <t># of fraud claims</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</si>
  <si>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</si>
  <si>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</si>
  <si>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</si>
  <si>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</si>
  <si>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</si>
  <si>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Added new. The aim is to capture ER patients who should seek care at the PHC level. Let's discuss how these patients could be monitored in GEO system.</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</si>
  <si>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</si>
  <si>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</si>
  <si>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</si>
  <si>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</si>
  <si>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</si>
  <si>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</si>
  <si>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</si>
  <si>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</si>
  <si>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</si>
  <si>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</si>
  <si>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</si>
  <si>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</si>
  <si>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</si>
  <si>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</si>
  <si>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</si>
  <si>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r>
      <t xml:space="preserve">Let's discuss if there would be some indicator that enables to measure costs as well, e.g. </t>
    </r>
    <r>
      <rPr>
        <sz val="11"/>
        <color theme="5" tint="-0.249977111117893"/>
        <rFont val="Calibri (Body)"/>
      </rPr>
      <t>cost per claims, cost per person under the UHC program</t>
    </r>
    <r>
      <rPr>
        <sz val="11"/>
        <color theme="5" tint="-0.249977111117893"/>
        <rFont val="Calibri"/>
        <family val="2"/>
        <scheme val="minor"/>
      </rPr>
      <t>, SSA tariff inflation</t>
    </r>
  </si>
  <si>
    <t>service coverage for priority areas (TB, MCH, HCV, immunization)?</t>
  </si>
  <si>
    <r>
      <t xml:space="preserve">Share of hospital providers contracted to provide highly specialized services </t>
    </r>
    <r>
      <rPr>
        <sz val="11"/>
        <color rgb="FFFF0000"/>
        <rFont val="Calibri"/>
        <family val="2"/>
        <scheme val="minor"/>
      </rPr>
      <t>(cardiosurgery, oncology, neurosurgery)</t>
    </r>
  </si>
  <si>
    <t>number of  hospitals by categories: under 50 beds, 50-99 beds etc.</t>
  </si>
  <si>
    <r>
      <t xml:space="preserve">Share of people registered to the  PHC provider </t>
    </r>
    <r>
      <rPr>
        <sz val="11"/>
        <color rgb="FFFF0000"/>
        <rFont val="Calibri"/>
        <family val="2"/>
        <scheme val="minor"/>
      </rPr>
      <t>(urban and rural population)</t>
    </r>
  </si>
  <si>
    <t xml:space="preserve">pharma expenditures % of total health expenditures; </t>
  </si>
  <si>
    <t>surgical procedures as % of cases performed in day surgery (cataract surgery, tonsil- or adenoidectomy,  laparoscopic repair of inguinal hernia, cholecystectomy).</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</si>
  <si>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</si>
  <si>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</si>
  <si>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</si>
  <si>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</si>
  <si>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</si>
  <si>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r>
      <t xml:space="preserve">Average number of hospital beds per hospital
Data source: </t>
    </r>
    <r>
      <rPr>
        <sz val="11"/>
        <color rgb="FFFF0000"/>
        <rFont val="Calibri"/>
        <family val="2"/>
        <scheme val="minor"/>
      </rPr>
      <t>NCDC/SSA</t>
    </r>
  </si>
  <si>
    <t>Share of people under the UHC program who are enrolled to the PHC provider 
Data source: SSA registry</t>
  </si>
  <si>
    <t>Share of beneficiaries using medicines for chronic diseases (state programs)</t>
  </si>
  <si>
    <t>deviation of reported data in different channels, based on selected indications (no of delivery, C-section, ...)                  source: SSA/NCDC</t>
  </si>
  <si>
    <r>
      <t xml:space="preserve">Share of rural doctors using electronic reporting system
Data source: </t>
    </r>
    <r>
      <rPr>
        <sz val="11"/>
        <color rgb="FFFF0000"/>
        <rFont val="Calibri"/>
        <family val="2"/>
        <scheme val="minor"/>
      </rPr>
      <t>SSA/NCDC</t>
    </r>
  </si>
  <si>
    <t>customer survey by standard questionary (in ssa branches)</t>
  </si>
  <si>
    <t>Staff turnover</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</si>
  <si>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</si>
  <si>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</si>
  <si>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</si>
  <si>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</si>
  <si>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</si>
  <si>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</si>
  <si>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</si>
  <si>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</si>
  <si>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Will be available after DRG implementation in 2019</t>
  </si>
  <si>
    <t>No assesment and roadmap</t>
  </si>
  <si>
    <t>Inpatient – 15%; Outpatient – 16%; Ancillary services – 9%; Drug – 59% (2016)</t>
  </si>
  <si>
    <t>Bed Occupancy rate - 52%  (2016)</t>
  </si>
  <si>
    <t>will be availabe after 15 days</t>
  </si>
  <si>
    <t>pharma expenditures % of total health expenditures - 40% (2016)</t>
  </si>
  <si>
    <t>Share of rural doctors using electronic reporting system - 100%</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</si>
  <si>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</si>
  <si>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</si>
  <si>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</si>
  <si>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</si>
  <si>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</si>
  <si>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</si>
  <si>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</si>
  <si>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</si>
  <si>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</si>
  <si>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</si>
  <si>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</si>
  <si>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</si>
  <si>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</si>
  <si>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</si>
  <si>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</si>
  <si>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</si>
  <si>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</si>
  <si>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</si>
  <si>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</si>
  <si>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</si>
  <si>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</si>
  <si>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</si>
  <si>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</si>
  <si>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</si>
  <si>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</si>
  <si>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Competency curve</t>
  </si>
  <si>
    <t>Implementation of competency building plan following strategic direction, learning and applying relevant competencies</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</si>
  <si>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</si>
  <si>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</si>
  <si>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</si>
  <si>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</si>
  <si>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</si>
  <si>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Share of time when IT system is down and not operable</t>
  </si>
  <si>
    <t xml:space="preserve">Enables to measure IT system's reliability and to compare the actual performance against set target </t>
  </si>
  <si>
    <t>time when system is not operable</t>
  </si>
  <si>
    <t>full operable time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</si>
  <si>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</si>
  <si>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</si>
  <si>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</si>
  <si>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</si>
  <si>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</si>
  <si>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</si>
  <si>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</si>
  <si>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r>
      <rPr>
        <sz val="11"/>
        <color rgb="FFFF0000"/>
        <rFont val="Calibri"/>
        <family val="2"/>
        <scheme val="minor"/>
      </rPr>
      <t>1) OOP payment as a share of total health expenditures (THE)</t>
    </r>
    <r>
      <rPr>
        <sz val="11"/>
        <color theme="1"/>
        <rFont val="Calibri"/>
        <family val="2"/>
        <scheme val="minor"/>
      </rPr>
      <t xml:space="preserve">
Data source: NHA                                          </t>
    </r>
  </si>
  <si>
    <t>patient cost sharing from SSA reimbursed services</t>
  </si>
  <si>
    <t xml:space="preserve">This indicatror is probably lagging one year if this comes from the National Health Accounts? 
</t>
  </si>
  <si>
    <t>Should we consider adding some indicator that reflects cost sharing for SSA reimbursed services? From the claims providers tariff is available and this enable to calculate that very operationally. Also, let's discuss options to measure total cost sharing as providers are allowed to charge extra (in addition to official cost sharing for SSA's tariffs) and SSA's aim has to be to control and to contain that part as well. These latter two indicators should be monitored in a more detailed level in the annual/quarterly report as they inform decision making around benefit package.</t>
  </si>
  <si>
    <t>Baseline (year 2017 or latest available)/Formula</t>
  </si>
  <si>
    <t>K.Goginashvili</t>
  </si>
  <si>
    <t>I.Tabatadze/M.Khaomerirki</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</si>
  <si>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</si>
  <si>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</si>
  <si>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</si>
  <si>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</si>
  <si>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</si>
  <si>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</si>
  <si>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Total SSA spending</t>
  </si>
  <si>
    <t>M.Khomeriki/I.Tabatadze/M.Naskidashvili</t>
  </si>
  <si>
    <t xml:space="preserve">(a) population satisfaction with SSA coverage; </t>
  </si>
  <si>
    <t>(b) unmet need</t>
  </si>
  <si>
    <t>b) Percentage of consultations where medicine was prescribed but not purchased because it was too expensive (base: all consultations) - 9.6
Percentage of total population who reported needing hospitalization in the last year but  were not hospitalised because it was too expensive/they did not have enough money - 0.7</t>
  </si>
  <si>
    <r>
      <t>We don't have any service coverage indicator, should we consider having some for priority areas (TB, MCH etc)? Or should we focus on these in the annual report context.</t>
    </r>
    <r>
      <rPr>
        <sz val="11"/>
        <color theme="5" tint="-0.249977111117893"/>
        <rFont val="Calibri (Body)"/>
      </rPr>
      <t xml:space="preserve"> 
From NCDC Report, 2016</t>
    </r>
  </si>
  <si>
    <t>This indicator needs further discussion as it is not measurable as it is. Alternative way is to consider measuring  (b) unmet need
HUES2017</t>
  </si>
  <si>
    <t xml:space="preserve">Fund of individual needs  - structure of oop  &lt; NHA             </t>
  </si>
  <si>
    <t>share of SSA's purchased care from multiprofile hospitals 
Precondition: what is the defitiotion of multiprofile hospital?</t>
  </si>
  <si>
    <t xml:space="preserve">share of SSA's purchased care from multiprofile hospitals </t>
  </si>
  <si>
    <t>K.goginashvili</t>
  </si>
  <si>
    <t xml:space="preserve">1) No of visits per person to PHC - 4.0
</t>
  </si>
  <si>
    <t xml:space="preserve"> No of visits per person to PHC - 4.0
</t>
  </si>
  <si>
    <t xml:space="preserve"> No of visits per person to PHC;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</si>
  <si>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</si>
  <si>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</si>
  <si>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</si>
  <si>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</si>
  <si>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</si>
  <si>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</si>
  <si>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r>
      <t xml:space="preserve">2)patient cost sharing from SSA reimbursed services </t>
    </r>
    <r>
      <rPr>
        <sz val="11"/>
        <color rgb="FFFF0000"/>
        <rFont val="Calibri"/>
        <family val="2"/>
        <scheme val="minor"/>
      </rPr>
      <t>(except PHC services)</t>
    </r>
  </si>
  <si>
    <t>it will be better to define the oopს according to components (urgent in-pacient care, urgent out-patient care, elective surgery, radio-therapy, chemo-therapy, delivery and etc.)</t>
  </si>
  <si>
    <t>SSA spending by using principles of selective contracting (perinatal serivice in Tbilisi, Kutaisi and Batumi)</t>
  </si>
  <si>
    <t xml:space="preserve">Delivery+C-Section+Antenatal care+emergency…                 (in that case selective contracting for providers of perinatal service) needs assesment of antenatal care </t>
  </si>
  <si>
    <t>SSA Spendings purchasing services from multiprofile hospitals</t>
  </si>
  <si>
    <t>SSA spendings purchasing highly specialized services (cardiosurgery,  neurosurgery)</t>
  </si>
  <si>
    <t>will be availabe in the next week</t>
  </si>
  <si>
    <t xml:space="preserve">No of cases of day surgery (ophtalmology and oto-rhino-laringology)  </t>
  </si>
  <si>
    <t>Total No of Cases</t>
  </si>
  <si>
    <t>annually</t>
  </si>
  <si>
    <t>Total cost of cases/claims</t>
  </si>
  <si>
    <t>#of claims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</si>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</sst>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Body)"/>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z val="11"/>
      <color rgb="FF000000"/>
      <name val="Calibri"/>
      <family val="2"/>
      <charset val="186"/>
      <scheme val="minor"/>
    </font>
  </fonts>
  <fills count="9">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21" fillId="0" borderId="0" applyFont="0" applyFill="0" applyBorder="0" applyAlignment="0" applyProtection="0"/>
    <xf numFmtId="43" fontId="21" fillId="0" borderId="0" applyFont="0" applyFill="0" applyBorder="0" applyAlignment="0" applyProtection="0"/>
  </cellStyleXfs>
  <cellXfs count="101">
    <xf numFmtId="0" fontId="0" fillId="0" borderId="0" xfId="0"/>
    <xf numFmtId="0" fontId="11" fillId="0" borderId="10" xfId="0" applyFont="1" applyFill="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2" fillId="2" borderId="12" xfId="0" applyFont="1" applyFill="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0" xfId="0" applyFont="1" applyFill="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2" fillId="2" borderId="13" xfId="0" applyFont="1" applyFill="1" applyBorder="1" applyAlignment="1">
      <alignment horizontal="left" vertical="top" wrapText="1"/>
    </xf>
    <xf numFmtId="0" fontId="17" fillId="0" borderId="10" xfId="0" applyFont="1" applyFill="1" applyBorder="1" applyAlignment="1">
      <alignment horizontal="left" vertical="top" wrapText="1"/>
    </xf>
    <xf numFmtId="0" fontId="20" fillId="0" borderId="5" xfId="0" applyFont="1" applyFill="1" applyBorder="1" applyAlignment="1">
      <alignment horizontal="left" vertical="top" wrapText="1"/>
    </xf>
    <xf numFmtId="0" fontId="19" fillId="0" borderId="5" xfId="0" applyFont="1" applyBorder="1" applyAlignment="1">
      <alignment horizontal="left" vertical="top" wrapText="1"/>
    </xf>
    <xf numFmtId="0" fontId="17" fillId="5" borderId="5" xfId="0" applyFont="1" applyFill="1" applyBorder="1" applyAlignment="1">
      <alignment horizontal="left" vertical="top" wrapText="1"/>
    </xf>
    <xf numFmtId="0" fontId="10" fillId="0" borderId="7" xfId="0" applyFont="1" applyFill="1" applyBorder="1" applyAlignment="1">
      <alignment horizontal="left" vertical="top" wrapText="1"/>
    </xf>
    <xf numFmtId="0" fontId="19" fillId="0" borderId="7" xfId="0" applyFont="1" applyBorder="1" applyAlignment="1">
      <alignment horizontal="left" vertical="top" wrapText="1"/>
    </xf>
    <xf numFmtId="0" fontId="10" fillId="0" borderId="7" xfId="0" applyFont="1" applyBorder="1" applyAlignment="1">
      <alignment horizontal="left" vertical="top" wrapText="1"/>
    </xf>
    <xf numFmtId="0" fontId="9" fillId="0" borderId="5" xfId="0" applyFont="1" applyBorder="1" applyAlignment="1">
      <alignment horizontal="left" vertical="top" wrapText="1"/>
    </xf>
    <xf numFmtId="0" fontId="19" fillId="5" borderId="5" xfId="0" applyFont="1" applyFill="1" applyBorder="1" applyAlignment="1">
      <alignment horizontal="left" vertical="top" wrapText="1"/>
    </xf>
    <xf numFmtId="0" fontId="9" fillId="0" borderId="7" xfId="0" applyFont="1" applyBorder="1" applyAlignment="1">
      <alignment horizontal="left" vertical="top" wrapText="1"/>
    </xf>
    <xf numFmtId="0" fontId="17"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0" xfId="0" applyFont="1" applyBorder="1" applyAlignment="1">
      <alignment horizontal="left" vertical="top" wrapText="1"/>
    </xf>
    <xf numFmtId="0" fontId="8" fillId="0" borderId="16" xfId="0" applyFont="1" applyBorder="1" applyAlignment="1">
      <alignment horizontal="left" vertical="top" wrapText="1"/>
    </xf>
    <xf numFmtId="0" fontId="8"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15" fillId="0" borderId="10" xfId="0" applyFont="1" applyBorder="1" applyAlignment="1">
      <alignment horizontal="left" vertical="top" wrapText="1"/>
    </xf>
    <xf numFmtId="0" fontId="12" fillId="2" borderId="1"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10" xfId="0" applyFont="1" applyFill="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Fill="1" applyBorder="1" applyAlignment="1">
      <alignment horizontal="left" vertical="top" wrapText="1"/>
    </xf>
    <xf numFmtId="0" fontId="23" fillId="0" borderId="10" xfId="0" applyFont="1" applyBorder="1" applyAlignment="1">
      <alignment horizontal="left" vertical="top" wrapText="1"/>
    </xf>
    <xf numFmtId="0" fontId="13" fillId="7" borderId="10"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Fill="1" applyBorder="1" applyAlignment="1">
      <alignment horizontal="left" vertical="top" wrapText="1"/>
    </xf>
    <xf numFmtId="9" fontId="7" fillId="0" borderId="10" xfId="1" applyFont="1" applyBorder="1" applyAlignment="1">
      <alignment horizontal="left" vertical="top" wrapText="1"/>
    </xf>
    <xf numFmtId="9" fontId="8" fillId="0" borderId="10" xfId="1" applyFont="1" applyBorder="1" applyAlignment="1">
      <alignment horizontal="left" vertical="top" wrapText="1"/>
    </xf>
    <xf numFmtId="0" fontId="6" fillId="0" borderId="0" xfId="0" applyFont="1" applyAlignment="1">
      <alignment horizontal="left" vertical="top" wrapText="1"/>
    </xf>
    <xf numFmtId="9" fontId="8" fillId="0" borderId="10" xfId="0" applyNumberFormat="1" applyFont="1" applyBorder="1" applyAlignment="1">
      <alignment horizontal="left" vertical="top" wrapText="1"/>
    </xf>
    <xf numFmtId="0" fontId="6" fillId="0" borderId="18" xfId="0" applyFont="1" applyBorder="1" applyAlignment="1">
      <alignment horizontal="left" vertical="top" wrapText="1"/>
    </xf>
    <xf numFmtId="0" fontId="6" fillId="0" borderId="16" xfId="0" applyFont="1" applyBorder="1" applyAlignment="1">
      <alignment horizontal="left" vertical="top" wrapText="1"/>
    </xf>
    <xf numFmtId="0" fontId="15" fillId="8" borderId="10" xfId="0" applyFont="1" applyFill="1" applyBorder="1" applyAlignment="1">
      <alignment horizontal="left" vertical="top" wrapText="1"/>
    </xf>
    <xf numFmtId="0" fontId="6" fillId="0" borderId="8" xfId="0" applyFont="1" applyBorder="1" applyAlignment="1">
      <alignment horizontal="left" vertical="top" wrapText="1"/>
    </xf>
    <xf numFmtId="0" fontId="15" fillId="0" borderId="10" xfId="0" applyFont="1" applyFill="1" applyBorder="1" applyAlignment="1">
      <alignment horizontal="left" vertical="top" wrapText="1"/>
    </xf>
    <xf numFmtId="0" fontId="12" fillId="2" borderId="9" xfId="0" applyFont="1" applyFill="1" applyBorder="1" applyAlignment="1">
      <alignment horizontal="left" vertical="top" wrapText="1"/>
    </xf>
    <xf numFmtId="0" fontId="5" fillId="0" borderId="7" xfId="0" applyFont="1" applyBorder="1" applyAlignment="1">
      <alignment horizontal="left" vertical="top" wrapText="1"/>
    </xf>
    <xf numFmtId="2" fontId="8" fillId="0" borderId="10" xfId="1" applyNumberFormat="1" applyFont="1" applyBorder="1" applyAlignment="1">
      <alignment horizontal="left" vertical="top" wrapText="1"/>
    </xf>
    <xf numFmtId="0" fontId="4" fillId="0" borderId="10" xfId="0" applyFont="1" applyFill="1" applyBorder="1" applyAlignment="1">
      <alignment horizontal="left" vertical="top" wrapText="1"/>
    </xf>
    <xf numFmtId="0" fontId="15" fillId="0" borderId="5" xfId="0" applyFont="1" applyFill="1" applyBorder="1" applyAlignment="1">
      <alignment horizontal="left" vertical="top" wrapText="1"/>
    </xf>
    <xf numFmtId="0" fontId="4" fillId="0" borderId="5" xfId="0" applyFont="1" applyBorder="1" applyAlignment="1">
      <alignment horizontal="left" vertical="top" wrapText="1"/>
    </xf>
    <xf numFmtId="0" fontId="15" fillId="0" borderId="6" xfId="0" applyFont="1" applyBorder="1" applyAlignment="1">
      <alignment horizontal="left" vertical="top" wrapText="1"/>
    </xf>
    <xf numFmtId="0" fontId="3" fillId="0" borderId="5" xfId="0" applyFont="1" applyBorder="1" applyAlignment="1">
      <alignment horizontal="left" vertical="top" wrapText="1"/>
    </xf>
    <xf numFmtId="43" fontId="11" fillId="0" borderId="5" xfId="2" applyFont="1" applyBorder="1" applyAlignment="1">
      <alignment horizontal="left" vertical="top" wrapText="1"/>
    </xf>
    <xf numFmtId="43" fontId="3" fillId="0" borderId="19" xfId="2" applyFont="1" applyBorder="1" applyAlignment="1">
      <alignment vertical="top"/>
    </xf>
    <xf numFmtId="43" fontId="3" fillId="0" borderId="10" xfId="2" applyFont="1" applyBorder="1" applyAlignment="1">
      <alignment vertical="top"/>
    </xf>
    <xf numFmtId="43" fontId="15" fillId="0" borderId="5" xfId="2" applyFont="1" applyBorder="1" applyAlignment="1">
      <alignment horizontal="left" vertical="top" wrapText="1"/>
    </xf>
    <xf numFmtId="43" fontId="11" fillId="0" borderId="7" xfId="2" applyFont="1" applyBorder="1" applyAlignment="1">
      <alignment horizontal="left" vertical="top" wrapText="1"/>
    </xf>
    <xf numFmtId="43" fontId="8" fillId="0" borderId="10" xfId="0" applyNumberFormat="1" applyFont="1" applyBorder="1" applyAlignment="1">
      <alignment horizontal="left" vertical="top" wrapText="1"/>
    </xf>
    <xf numFmtId="0" fontId="3" fillId="0" borderId="14" xfId="0" applyFont="1" applyFill="1" applyBorder="1" applyAlignment="1">
      <alignment horizontal="left" vertical="top" wrapText="1"/>
    </xf>
    <xf numFmtId="0" fontId="2" fillId="0" borderId="10" xfId="0" applyFont="1" applyBorder="1" applyAlignment="1">
      <alignment horizontal="left" vertical="top" wrapText="1"/>
    </xf>
    <xf numFmtId="0" fontId="13" fillId="3" borderId="10"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6" borderId="2"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0" borderId="10" xfId="0" applyFont="1" applyFill="1" applyBorder="1" applyAlignment="1">
      <alignment horizontal="center" vertical="top" wrapText="1"/>
    </xf>
    <xf numFmtId="0" fontId="12" fillId="2" borderId="9" xfId="0" applyFont="1" applyFill="1" applyBorder="1" applyAlignment="1">
      <alignment horizontal="left" vertical="top" wrapText="1"/>
    </xf>
    <xf numFmtId="0" fontId="12" fillId="2" borderId="4" xfId="0" applyFont="1" applyFill="1" applyBorder="1" applyAlignment="1">
      <alignment horizontal="left" vertical="top" wrapText="1"/>
    </xf>
    <xf numFmtId="0" fontId="13" fillId="4" borderId="14" xfId="0" applyFont="1" applyFill="1" applyBorder="1" applyAlignment="1">
      <alignment horizontal="center" vertical="top" wrapText="1"/>
    </xf>
    <xf numFmtId="0" fontId="13" fillId="4" borderId="19"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3" borderId="14" xfId="0" applyFont="1" applyFill="1" applyBorder="1" applyAlignment="1">
      <alignment horizontal="left" vertical="top" wrapText="1"/>
    </xf>
    <xf numFmtId="0" fontId="22" fillId="7" borderId="2" xfId="0" applyFont="1" applyFill="1"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6" borderId="10"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3" borderId="1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 xfId="0" applyFont="1" applyFill="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A4" zoomScale="110" zoomScaleNormal="110" workbookViewId="0">
      <selection activeCell="I8" sqref="I8"/>
    </sheetView>
  </sheetViews>
  <sheetFormatPr defaultColWidth="10.75" defaultRowHeight="15"/>
  <cols>
    <col min="1" max="1" width="11.875" style="2" customWidth="1"/>
    <col min="2" max="2" width="16.75" style="2" customWidth="1"/>
    <col min="3" max="3" width="17.75" style="2" customWidth="1"/>
    <col min="4" max="4" width="21.25" style="15" customWidth="1"/>
    <col min="5" max="5" width="16.125" style="2" customWidth="1"/>
    <col min="6" max="6" width="4.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13.75" style="2" customWidth="1"/>
    <col min="14" max="14" width="10.25" style="2" customWidth="1"/>
    <col min="15" max="15" width="10.75" style="2"/>
    <col min="16" max="16" width="11.75" style="2" bestFit="1" customWidth="1"/>
    <col min="17" max="16384" width="10.75" style="2"/>
  </cols>
  <sheetData>
    <row r="1" spans="1:14" ht="29.25" customHeight="1">
      <c r="A1" s="98" t="s">
        <v>0</v>
      </c>
      <c r="B1" s="76" t="s">
        <v>1</v>
      </c>
      <c r="C1" s="76" t="s">
        <v>2</v>
      </c>
      <c r="D1" s="78" t="s">
        <v>94</v>
      </c>
      <c r="E1" s="76" t="s">
        <v>37</v>
      </c>
      <c r="F1" s="77" t="s">
        <v>3</v>
      </c>
      <c r="G1" s="83" t="s">
        <v>4</v>
      </c>
      <c r="H1" s="84"/>
      <c r="I1" s="84"/>
      <c r="J1" s="85"/>
      <c r="K1" s="76" t="s">
        <v>5</v>
      </c>
      <c r="L1" s="86" t="s">
        <v>6</v>
      </c>
      <c r="M1" s="92" t="s">
        <v>193</v>
      </c>
      <c r="N1" s="80" t="s">
        <v>187</v>
      </c>
    </row>
    <row r="2" spans="1:14" ht="29.25" customHeight="1">
      <c r="A2" s="98"/>
      <c r="B2" s="76"/>
      <c r="C2" s="76"/>
      <c r="D2" s="79"/>
      <c r="E2" s="76"/>
      <c r="F2" s="77"/>
      <c r="G2" s="93" t="s">
        <v>35</v>
      </c>
      <c r="H2" s="94"/>
      <c r="I2" s="93" t="s">
        <v>36</v>
      </c>
      <c r="J2" s="94"/>
      <c r="K2" s="76"/>
      <c r="L2" s="86"/>
      <c r="M2" s="92"/>
      <c r="N2" s="80"/>
    </row>
    <row r="3" spans="1:14" ht="195">
      <c r="A3" s="99" t="s">
        <v>7</v>
      </c>
      <c r="B3" s="49" t="s">
        <v>188</v>
      </c>
      <c r="C3" s="40" t="s">
        <v>189</v>
      </c>
      <c r="D3" s="50" t="s">
        <v>191</v>
      </c>
      <c r="E3" s="4" t="s">
        <v>38</v>
      </c>
      <c r="F3" s="3" t="s">
        <v>8</v>
      </c>
      <c r="G3" s="63" t="s">
        <v>40</v>
      </c>
      <c r="H3" s="1">
        <v>1581</v>
      </c>
      <c r="I3" s="1" t="s">
        <v>41</v>
      </c>
      <c r="J3" s="1">
        <v>2750</v>
      </c>
      <c r="K3" s="3" t="s">
        <v>39</v>
      </c>
      <c r="L3" s="48" t="s">
        <v>194</v>
      </c>
      <c r="M3" s="51">
        <f>H3/J3</f>
        <v>0.57490909090909093</v>
      </c>
      <c r="N3" s="40" t="s">
        <v>198</v>
      </c>
    </row>
    <row r="4" spans="1:14" ht="390">
      <c r="A4" s="99"/>
      <c r="B4" s="65" t="s">
        <v>222</v>
      </c>
      <c r="C4" s="50" t="s">
        <v>190</v>
      </c>
      <c r="D4" s="50" t="s">
        <v>192</v>
      </c>
      <c r="E4" s="4"/>
      <c r="F4" s="13" t="s">
        <v>8</v>
      </c>
      <c r="G4" s="64" t="s">
        <v>220</v>
      </c>
      <c r="H4" s="5">
        <v>64741</v>
      </c>
      <c r="I4" s="64" t="s">
        <v>221</v>
      </c>
      <c r="J4" s="5">
        <v>420814</v>
      </c>
      <c r="K4" s="3" t="s">
        <v>39</v>
      </c>
      <c r="L4" s="48" t="s">
        <v>195</v>
      </c>
      <c r="M4" s="51">
        <f>H4/J4</f>
        <v>0.15384706782569021</v>
      </c>
      <c r="N4" s="37" t="s">
        <v>223</v>
      </c>
    </row>
    <row r="5" spans="1:14" ht="195">
      <c r="A5" s="99"/>
      <c r="B5" s="3" t="s">
        <v>42</v>
      </c>
      <c r="C5" s="3" t="s">
        <v>49</v>
      </c>
      <c r="D5" s="5" t="s">
        <v>93</v>
      </c>
      <c r="E5" s="4" t="s">
        <v>44</v>
      </c>
      <c r="F5" s="3" t="s">
        <v>8</v>
      </c>
      <c r="G5" s="3" t="s">
        <v>81</v>
      </c>
      <c r="H5" s="3">
        <v>3225000</v>
      </c>
      <c r="I5" s="3" t="s">
        <v>45</v>
      </c>
      <c r="J5" s="3">
        <v>3700000</v>
      </c>
      <c r="K5" s="3" t="s">
        <v>92</v>
      </c>
      <c r="L5" s="48" t="s">
        <v>195</v>
      </c>
      <c r="M5" s="52">
        <f>H5/J5</f>
        <v>0.8716216216216216</v>
      </c>
      <c r="N5" s="37" t="s">
        <v>138</v>
      </c>
    </row>
    <row r="6" spans="1:14" ht="120">
      <c r="A6" s="99"/>
      <c r="B6" s="5" t="s">
        <v>9</v>
      </c>
      <c r="C6" s="13" t="s">
        <v>120</v>
      </c>
      <c r="D6" s="16" t="s">
        <v>43</v>
      </c>
      <c r="E6" s="4"/>
      <c r="F6" s="3" t="s">
        <v>8</v>
      </c>
      <c r="G6" s="49" t="s">
        <v>196</v>
      </c>
      <c r="H6" s="3">
        <v>33.6</v>
      </c>
      <c r="I6" s="49" t="s">
        <v>197</v>
      </c>
      <c r="J6" s="3">
        <v>1017</v>
      </c>
      <c r="K6" s="3"/>
      <c r="L6" s="48" t="s">
        <v>194</v>
      </c>
      <c r="M6" s="52">
        <f>H6/J6</f>
        <v>3.303834808259587E-2</v>
      </c>
      <c r="N6" s="40"/>
    </row>
    <row r="7" spans="1:14" ht="409.6" thickBot="1">
      <c r="A7" s="99"/>
      <c r="B7" s="21" t="s">
        <v>113</v>
      </c>
      <c r="C7" s="53" t="s">
        <v>200</v>
      </c>
      <c r="D7" s="19" t="s">
        <v>207</v>
      </c>
      <c r="E7" s="4"/>
      <c r="F7" s="3"/>
      <c r="G7" s="3"/>
      <c r="H7" s="3"/>
      <c r="I7" s="3"/>
      <c r="J7" s="3"/>
      <c r="K7" s="3"/>
      <c r="L7" s="48" t="s">
        <v>199</v>
      </c>
      <c r="M7" s="39" t="s">
        <v>137</v>
      </c>
      <c r="N7" s="39"/>
    </row>
    <row r="8" spans="1:14" ht="409.5">
      <c r="A8" s="38" t="s">
        <v>10</v>
      </c>
      <c r="B8" s="3" t="s">
        <v>11</v>
      </c>
      <c r="C8" s="75" t="s">
        <v>69</v>
      </c>
      <c r="D8" s="16" t="s">
        <v>50</v>
      </c>
      <c r="E8" s="4" t="s">
        <v>48</v>
      </c>
      <c r="F8" s="3" t="s">
        <v>8</v>
      </c>
      <c r="G8" s="3" t="s">
        <v>46</v>
      </c>
      <c r="H8" s="3"/>
      <c r="I8" s="3" t="s">
        <v>47</v>
      </c>
      <c r="J8" s="3"/>
      <c r="K8" s="3" t="s">
        <v>39</v>
      </c>
      <c r="L8" s="31" t="s">
        <v>134</v>
      </c>
      <c r="M8" s="34"/>
      <c r="N8" s="37" t="s">
        <v>138</v>
      </c>
    </row>
    <row r="9" spans="1:14" ht="120">
      <c r="A9" s="11"/>
      <c r="B9" s="36" t="s">
        <v>13</v>
      </c>
      <c r="C9" s="49" t="s">
        <v>201</v>
      </c>
      <c r="D9" s="5" t="s">
        <v>51</v>
      </c>
      <c r="E9" s="4" t="s">
        <v>52</v>
      </c>
      <c r="F9" s="3" t="s">
        <v>8</v>
      </c>
      <c r="G9" s="1" t="s">
        <v>53</v>
      </c>
      <c r="H9" s="1"/>
      <c r="I9" s="1" t="s">
        <v>54</v>
      </c>
      <c r="J9" s="1"/>
      <c r="K9" s="3" t="s">
        <v>39</v>
      </c>
      <c r="L9" s="48" t="s">
        <v>194</v>
      </c>
      <c r="M9" s="54">
        <v>0.26</v>
      </c>
      <c r="N9" s="39">
        <v>2016</v>
      </c>
    </row>
    <row r="10" spans="1:14" ht="105">
      <c r="A10" s="11"/>
      <c r="B10" s="6" t="s">
        <v>95</v>
      </c>
      <c r="C10" s="6" t="s">
        <v>101</v>
      </c>
      <c r="D10" s="17" t="s">
        <v>96</v>
      </c>
      <c r="E10" s="9" t="s">
        <v>97</v>
      </c>
      <c r="F10" s="6" t="s">
        <v>8</v>
      </c>
      <c r="G10" s="6" t="s">
        <v>98</v>
      </c>
      <c r="H10" s="66">
        <v>288401</v>
      </c>
      <c r="I10" s="6" t="s">
        <v>99</v>
      </c>
      <c r="J10" s="6">
        <f>305271+404922</f>
        <v>710193</v>
      </c>
      <c r="K10" s="6" t="s">
        <v>39</v>
      </c>
      <c r="L10" s="32" t="s">
        <v>134</v>
      </c>
      <c r="M10" s="52">
        <f>H10/J10</f>
        <v>0.40608820419238151</v>
      </c>
      <c r="N10" s="37"/>
    </row>
    <row r="11" spans="1:14" ht="105">
      <c r="A11" s="18"/>
      <c r="B11" s="1" t="s">
        <v>100</v>
      </c>
      <c r="C11" s="1" t="s">
        <v>102</v>
      </c>
      <c r="D11" s="19" t="s">
        <v>103</v>
      </c>
      <c r="E11" s="4"/>
      <c r="F11" s="4" t="s">
        <v>8</v>
      </c>
      <c r="G11" s="4" t="s">
        <v>104</v>
      </c>
      <c r="H11" s="4">
        <v>0</v>
      </c>
      <c r="I11" s="4" t="s">
        <v>105</v>
      </c>
      <c r="J11" s="4">
        <f>205593+172474</f>
        <v>378067</v>
      </c>
      <c r="K11" s="4" t="s">
        <v>39</v>
      </c>
      <c r="L11" s="32" t="s">
        <v>134</v>
      </c>
      <c r="M11" s="52">
        <v>1</v>
      </c>
      <c r="N11" s="37"/>
    </row>
    <row r="12" spans="1:14" ht="315">
      <c r="A12" s="95" t="s">
        <v>12</v>
      </c>
      <c r="B12" s="4" t="s">
        <v>55</v>
      </c>
      <c r="C12" s="4" t="s">
        <v>68</v>
      </c>
      <c r="D12" s="1" t="s">
        <v>67</v>
      </c>
      <c r="E12" s="4" t="s">
        <v>56</v>
      </c>
      <c r="F12" s="4" t="s">
        <v>8</v>
      </c>
      <c r="G12" s="4" t="s">
        <v>61</v>
      </c>
      <c r="H12" s="4"/>
      <c r="I12" s="4" t="s">
        <v>57</v>
      </c>
      <c r="J12" s="4"/>
      <c r="K12" s="4" t="s">
        <v>39</v>
      </c>
      <c r="L12" s="45" t="s">
        <v>134</v>
      </c>
      <c r="M12" s="34"/>
      <c r="N12" s="37" t="s">
        <v>139</v>
      </c>
    </row>
    <row r="13" spans="1:14" ht="300">
      <c r="A13" s="96"/>
      <c r="B13" s="3" t="s">
        <v>14</v>
      </c>
      <c r="C13" s="27" t="s">
        <v>121</v>
      </c>
      <c r="D13" s="20" t="s">
        <v>58</v>
      </c>
      <c r="E13" s="10"/>
      <c r="F13" s="21" t="s">
        <v>122</v>
      </c>
      <c r="G13" s="3"/>
      <c r="H13" s="3"/>
      <c r="I13" s="3"/>
      <c r="J13" s="3"/>
      <c r="K13" s="3"/>
      <c r="L13" s="34"/>
      <c r="M13" s="34"/>
      <c r="N13" s="37" t="s">
        <v>140</v>
      </c>
    </row>
    <row r="14" spans="1:14" ht="240">
      <c r="A14" s="97"/>
      <c r="B14" s="3" t="s">
        <v>59</v>
      </c>
      <c r="C14" s="3" t="s">
        <v>70</v>
      </c>
      <c r="D14" s="5"/>
      <c r="E14" s="4" t="s">
        <v>60</v>
      </c>
      <c r="F14" s="3" t="s">
        <v>8</v>
      </c>
      <c r="G14" s="67" t="s">
        <v>224</v>
      </c>
      <c r="H14" s="68">
        <f>11893000+6854259</f>
        <v>18747259</v>
      </c>
      <c r="I14" s="39" t="s">
        <v>202</v>
      </c>
      <c r="J14" s="69">
        <v>705988511.8599999</v>
      </c>
      <c r="K14" s="3" t="s">
        <v>39</v>
      </c>
      <c r="L14" s="55" t="s">
        <v>203</v>
      </c>
      <c r="M14" s="52">
        <f>H14/J14</f>
        <v>2.6554623319023144E-2</v>
      </c>
      <c r="N14" s="37" t="s">
        <v>225</v>
      </c>
    </row>
    <row r="15" spans="1:14" ht="120">
      <c r="A15" s="100" t="s">
        <v>15</v>
      </c>
      <c r="B15" s="13" t="s">
        <v>204</v>
      </c>
      <c r="C15" s="3"/>
      <c r="D15" s="16" t="s">
        <v>62</v>
      </c>
      <c r="E15" s="4"/>
      <c r="F15" s="3"/>
      <c r="G15" s="3"/>
      <c r="H15" s="3"/>
      <c r="I15" s="3"/>
      <c r="J15" s="3"/>
      <c r="K15" s="3"/>
      <c r="L15" s="31"/>
      <c r="M15" s="34"/>
      <c r="N15" s="37"/>
    </row>
    <row r="16" spans="1:14" ht="375">
      <c r="A16" s="99"/>
      <c r="B16" s="13" t="s">
        <v>205</v>
      </c>
      <c r="C16" s="3"/>
      <c r="D16" s="16" t="s">
        <v>208</v>
      </c>
      <c r="E16" s="4"/>
      <c r="F16" s="3"/>
      <c r="G16" s="3"/>
      <c r="H16" s="3"/>
      <c r="I16" s="3"/>
      <c r="J16" s="3"/>
      <c r="K16" s="3"/>
      <c r="L16" s="31"/>
      <c r="M16" s="39" t="s">
        <v>206</v>
      </c>
      <c r="N16" s="39"/>
    </row>
    <row r="17" spans="1:14" ht="90">
      <c r="A17" s="82"/>
      <c r="B17" s="3" t="s">
        <v>16</v>
      </c>
      <c r="C17" s="13" t="s">
        <v>209</v>
      </c>
      <c r="D17" s="16" t="s">
        <v>106</v>
      </c>
      <c r="E17" s="4"/>
      <c r="F17" s="3"/>
      <c r="G17" s="3"/>
      <c r="H17" s="3"/>
      <c r="I17" s="3"/>
      <c r="J17" s="3"/>
      <c r="K17" s="3"/>
      <c r="L17" s="48" t="s">
        <v>194</v>
      </c>
      <c r="M17" s="35" t="s">
        <v>141</v>
      </c>
      <c r="N17" s="35"/>
    </row>
    <row r="18" spans="1:14" ht="90">
      <c r="A18" s="81" t="s">
        <v>17</v>
      </c>
      <c r="B18" s="13" t="s">
        <v>211</v>
      </c>
      <c r="C18" s="3"/>
      <c r="D18" s="16" t="s">
        <v>210</v>
      </c>
      <c r="E18" s="4"/>
      <c r="F18" s="49" t="s">
        <v>8</v>
      </c>
      <c r="G18" s="67" t="s">
        <v>226</v>
      </c>
      <c r="H18" s="71">
        <v>568580000</v>
      </c>
      <c r="I18" s="39" t="s">
        <v>202</v>
      </c>
      <c r="J18" s="70">
        <v>705988511.8599999</v>
      </c>
      <c r="K18" s="7" t="s">
        <v>39</v>
      </c>
      <c r="L18" s="31" t="s">
        <v>134</v>
      </c>
      <c r="M18" s="52">
        <f>H18/J18</f>
        <v>0.80536721270721112</v>
      </c>
      <c r="N18" s="37"/>
    </row>
    <row r="19" spans="1:14" ht="120">
      <c r="A19" s="99"/>
      <c r="B19" s="67" t="s">
        <v>114</v>
      </c>
      <c r="C19" s="3"/>
      <c r="D19" s="20" t="s">
        <v>63</v>
      </c>
      <c r="E19" s="4"/>
      <c r="F19" s="49" t="s">
        <v>8</v>
      </c>
      <c r="G19" s="67" t="s">
        <v>227</v>
      </c>
      <c r="H19" s="71">
        <v>57223940</v>
      </c>
      <c r="I19" s="39" t="s">
        <v>202</v>
      </c>
      <c r="J19" s="70">
        <v>705988512.86000001</v>
      </c>
      <c r="K19" s="7" t="s">
        <v>39</v>
      </c>
      <c r="L19" s="31" t="s">
        <v>134</v>
      </c>
      <c r="M19" s="52">
        <f>H19/J19</f>
        <v>8.105505820226809E-2</v>
      </c>
      <c r="N19" s="37"/>
    </row>
    <row r="20" spans="1:14" ht="144.75">
      <c r="A20" s="99"/>
      <c r="B20" s="7" t="s">
        <v>19</v>
      </c>
      <c r="C20" s="28" t="s">
        <v>123</v>
      </c>
      <c r="D20" s="14"/>
      <c r="E20" s="4"/>
      <c r="F20" s="7" t="s">
        <v>8</v>
      </c>
      <c r="G20" s="7" t="s">
        <v>82</v>
      </c>
      <c r="H20" s="7"/>
      <c r="I20" s="7" t="s">
        <v>83</v>
      </c>
      <c r="J20" s="7"/>
      <c r="K20" s="7" t="s">
        <v>39</v>
      </c>
      <c r="L20" s="56" t="s">
        <v>194</v>
      </c>
      <c r="M20" s="35" t="s">
        <v>142</v>
      </c>
      <c r="N20" s="35"/>
    </row>
    <row r="21" spans="1:14" ht="75">
      <c r="A21" s="82"/>
      <c r="B21" s="24" t="s">
        <v>115</v>
      </c>
      <c r="C21" s="61" t="s">
        <v>124</v>
      </c>
      <c r="D21" s="23" t="s">
        <v>64</v>
      </c>
      <c r="E21" s="4"/>
      <c r="F21" s="7" t="s">
        <v>18</v>
      </c>
      <c r="G21" s="7" t="s">
        <v>84</v>
      </c>
      <c r="H21" s="7">
        <v>13840</v>
      </c>
      <c r="I21" s="7" t="s">
        <v>85</v>
      </c>
      <c r="J21" s="7">
        <v>273</v>
      </c>
      <c r="K21" s="7" t="s">
        <v>39</v>
      </c>
      <c r="L21" s="56" t="s">
        <v>194</v>
      </c>
      <c r="M21" s="62">
        <f>H21/J21</f>
        <v>50.695970695970693</v>
      </c>
      <c r="N21" s="59"/>
    </row>
    <row r="22" spans="1:14" ht="315">
      <c r="A22" s="81" t="s">
        <v>20</v>
      </c>
      <c r="B22" s="25" t="s">
        <v>116</v>
      </c>
      <c r="C22" s="28" t="s">
        <v>125</v>
      </c>
      <c r="D22" s="29" t="s">
        <v>107</v>
      </c>
      <c r="E22" s="4" t="s">
        <v>65</v>
      </c>
      <c r="F22" s="7" t="s">
        <v>8</v>
      </c>
      <c r="G22" s="7" t="s">
        <v>86</v>
      </c>
      <c r="H22" s="72">
        <v>3180000</v>
      </c>
      <c r="I22" s="7" t="s">
        <v>87</v>
      </c>
      <c r="J22" s="72">
        <v>3700000</v>
      </c>
      <c r="K22" s="7" t="s">
        <v>66</v>
      </c>
      <c r="L22" s="33" t="s">
        <v>134</v>
      </c>
      <c r="M22" s="52">
        <f>H22/J22</f>
        <v>0.85945945945945945</v>
      </c>
      <c r="N22" s="37"/>
    </row>
    <row r="23" spans="1:14" ht="75">
      <c r="A23" s="99"/>
      <c r="B23" s="58" t="s">
        <v>215</v>
      </c>
      <c r="C23" s="12"/>
      <c r="D23" s="30"/>
      <c r="E23" s="4"/>
      <c r="F23" s="8" t="s">
        <v>18</v>
      </c>
      <c r="G23" s="8"/>
      <c r="H23" s="8"/>
      <c r="I23" s="8"/>
      <c r="J23" s="8"/>
      <c r="K23" s="8"/>
      <c r="L23" s="56" t="s">
        <v>212</v>
      </c>
      <c r="M23" s="39" t="s">
        <v>214</v>
      </c>
      <c r="N23" s="39" t="s">
        <v>213</v>
      </c>
    </row>
    <row r="24" spans="1:14" ht="90">
      <c r="A24" s="99"/>
      <c r="B24" s="49" t="s">
        <v>216</v>
      </c>
      <c r="C24" s="13"/>
      <c r="D24" s="30"/>
      <c r="E24" s="4"/>
      <c r="F24" s="3"/>
      <c r="G24" s="3"/>
      <c r="H24" s="3"/>
      <c r="I24" s="3"/>
      <c r="J24" s="3"/>
      <c r="K24" s="3"/>
      <c r="L24" s="33" t="s">
        <v>134</v>
      </c>
      <c r="M24" s="34"/>
      <c r="N24" s="37" t="s">
        <v>228</v>
      </c>
    </row>
    <row r="25" spans="1:14" ht="105">
      <c r="A25" s="99"/>
      <c r="B25" s="21" t="s">
        <v>126</v>
      </c>
      <c r="C25" s="26"/>
      <c r="D25" s="22" t="s">
        <v>71</v>
      </c>
      <c r="E25" s="4"/>
      <c r="F25" s="3" t="s">
        <v>8</v>
      </c>
      <c r="G25" s="3"/>
      <c r="H25" s="3"/>
      <c r="I25" s="3"/>
      <c r="J25" s="3"/>
      <c r="K25" s="3"/>
      <c r="L25" s="33" t="s">
        <v>135</v>
      </c>
      <c r="M25" s="34"/>
      <c r="N25" s="37" t="s">
        <v>143</v>
      </c>
    </row>
    <row r="26" spans="1:14" ht="165">
      <c r="A26" s="82"/>
      <c r="B26" s="13" t="s">
        <v>117</v>
      </c>
      <c r="C26" s="3"/>
      <c r="D26" s="20" t="s">
        <v>108</v>
      </c>
      <c r="E26" s="4"/>
      <c r="F26" s="3"/>
      <c r="G26" s="3"/>
      <c r="H26" s="3"/>
      <c r="I26" s="3"/>
      <c r="J26" s="3"/>
      <c r="K26" s="3"/>
      <c r="L26" s="56" t="s">
        <v>212</v>
      </c>
      <c r="M26" s="35" t="s">
        <v>144</v>
      </c>
      <c r="N26" s="35"/>
    </row>
    <row r="27" spans="1:14" ht="225">
      <c r="A27" s="81" t="s">
        <v>21</v>
      </c>
      <c r="B27" s="13" t="s">
        <v>118</v>
      </c>
      <c r="C27" s="13"/>
      <c r="D27" s="20" t="s">
        <v>109</v>
      </c>
      <c r="E27" s="4"/>
      <c r="F27" s="3" t="s">
        <v>8</v>
      </c>
      <c r="G27" s="67" t="s">
        <v>229</v>
      </c>
      <c r="H27" s="13">
        <v>52968</v>
      </c>
      <c r="I27" s="67" t="s">
        <v>230</v>
      </c>
      <c r="J27" s="3">
        <v>1209144</v>
      </c>
      <c r="K27" s="67" t="s">
        <v>231</v>
      </c>
      <c r="L27" s="46" t="s">
        <v>134</v>
      </c>
      <c r="M27" s="52">
        <f>H27/J27</f>
        <v>4.3806196780532346E-2</v>
      </c>
      <c r="N27" s="37"/>
    </row>
    <row r="28" spans="1:14" ht="195">
      <c r="A28" s="99"/>
      <c r="B28" s="3" t="s">
        <v>23</v>
      </c>
      <c r="C28" s="3" t="s">
        <v>110</v>
      </c>
      <c r="D28" s="22" t="s">
        <v>111</v>
      </c>
      <c r="E28" s="4" t="s">
        <v>72</v>
      </c>
      <c r="F28" s="3" t="s">
        <v>8</v>
      </c>
      <c r="G28" s="3" t="s">
        <v>88</v>
      </c>
      <c r="H28" s="3"/>
      <c r="I28" s="3" t="s">
        <v>89</v>
      </c>
      <c r="J28" s="3"/>
      <c r="K28" s="3"/>
      <c r="L28" s="33" t="s">
        <v>134</v>
      </c>
      <c r="M28" s="34"/>
      <c r="N28" s="37" t="s">
        <v>228</v>
      </c>
    </row>
    <row r="29" spans="1:14" ht="118.5">
      <c r="A29" s="99"/>
      <c r="B29" s="21" t="s">
        <v>119</v>
      </c>
      <c r="C29" s="3"/>
      <c r="D29" s="20" t="s">
        <v>112</v>
      </c>
      <c r="E29" s="4"/>
      <c r="F29" s="3"/>
      <c r="G29" s="67" t="s">
        <v>232</v>
      </c>
      <c r="H29" s="3">
        <f>292174314.56+356072962.93</f>
        <v>648247277.49000001</v>
      </c>
      <c r="I29" s="67" t="s">
        <v>233</v>
      </c>
      <c r="J29" s="3">
        <v>1209144</v>
      </c>
      <c r="K29" s="3"/>
      <c r="L29" s="33" t="s">
        <v>134</v>
      </c>
      <c r="M29" s="73">
        <f>H29/J29</f>
        <v>536.12082389690556</v>
      </c>
      <c r="N29" s="37"/>
    </row>
    <row r="30" spans="1:14" ht="120">
      <c r="A30" s="82"/>
      <c r="B30" s="36" t="s">
        <v>24</v>
      </c>
      <c r="C30" s="3" t="s">
        <v>25</v>
      </c>
      <c r="D30" s="16" t="s">
        <v>73</v>
      </c>
      <c r="E30" s="4"/>
      <c r="F30" s="3" t="s">
        <v>8</v>
      </c>
      <c r="G30" s="3"/>
      <c r="H30" s="3"/>
      <c r="I30" s="3"/>
      <c r="J30" s="3"/>
      <c r="K30" s="3"/>
      <c r="L30" s="33" t="s">
        <v>134</v>
      </c>
      <c r="M30" s="39" t="s">
        <v>217</v>
      </c>
      <c r="N30" s="35"/>
    </row>
    <row r="31" spans="1:14" ht="105">
      <c r="A31" s="81" t="s">
        <v>26</v>
      </c>
      <c r="B31" s="3" t="s">
        <v>27</v>
      </c>
      <c r="C31" s="21" t="s">
        <v>127</v>
      </c>
      <c r="D31" s="16" t="s">
        <v>74</v>
      </c>
      <c r="E31" s="4"/>
      <c r="F31" s="3"/>
      <c r="G31" s="3"/>
      <c r="H31" s="3"/>
      <c r="I31" s="3"/>
      <c r="J31" s="3"/>
      <c r="K31" s="3"/>
      <c r="L31" s="46" t="s">
        <v>134</v>
      </c>
      <c r="M31" s="34"/>
      <c r="N31" s="37" t="s">
        <v>234</v>
      </c>
    </row>
    <row r="32" spans="1:14" ht="165">
      <c r="A32" s="82"/>
      <c r="B32" s="3" t="s">
        <v>28</v>
      </c>
      <c r="C32" s="36" t="s">
        <v>128</v>
      </c>
      <c r="D32" s="5"/>
      <c r="E32" s="4" t="s">
        <v>75</v>
      </c>
      <c r="F32" s="3" t="s">
        <v>8</v>
      </c>
      <c r="G32" s="3"/>
      <c r="H32" s="3"/>
      <c r="I32" s="3"/>
      <c r="J32" s="3"/>
      <c r="K32" s="3"/>
      <c r="L32" s="47" t="s">
        <v>218</v>
      </c>
      <c r="M32" s="57" t="s">
        <v>145</v>
      </c>
      <c r="N32" s="35"/>
    </row>
    <row r="33" spans="1:14" ht="75">
      <c r="A33" s="81" t="s">
        <v>29</v>
      </c>
      <c r="B33" s="3" t="s">
        <v>30</v>
      </c>
      <c r="C33" s="3"/>
      <c r="D33" s="22" t="s">
        <v>76</v>
      </c>
      <c r="E33" s="4"/>
      <c r="F33" s="3" t="s">
        <v>31</v>
      </c>
      <c r="G33" s="3"/>
      <c r="H33" s="3"/>
      <c r="I33" s="3"/>
      <c r="J33" s="3"/>
      <c r="K33" s="3"/>
      <c r="L33" s="46"/>
      <c r="M33" s="34"/>
      <c r="N33" s="37" t="s">
        <v>146</v>
      </c>
    </row>
    <row r="34" spans="1:14" ht="120">
      <c r="A34" s="82"/>
      <c r="B34" s="3" t="s">
        <v>32</v>
      </c>
      <c r="C34" s="26" t="s">
        <v>129</v>
      </c>
      <c r="D34" s="16" t="s">
        <v>77</v>
      </c>
      <c r="E34" s="4"/>
      <c r="F34" s="3"/>
      <c r="G34" s="3"/>
      <c r="H34" s="3"/>
      <c r="I34" s="3"/>
      <c r="J34" s="3"/>
      <c r="K34" s="3"/>
      <c r="L34" s="46"/>
      <c r="M34" s="34"/>
      <c r="N34" s="37" t="s">
        <v>146</v>
      </c>
    </row>
    <row r="35" spans="1:14" ht="345">
      <c r="A35" s="60" t="s">
        <v>33</v>
      </c>
      <c r="B35" s="3" t="s">
        <v>34</v>
      </c>
      <c r="C35" s="4"/>
      <c r="D35" s="16" t="s">
        <v>78</v>
      </c>
      <c r="E35" s="4" t="s">
        <v>79</v>
      </c>
      <c r="F35" s="3" t="s">
        <v>8</v>
      </c>
      <c r="G35" s="3" t="s">
        <v>90</v>
      </c>
      <c r="H35" s="3"/>
      <c r="I35" s="3" t="s">
        <v>91</v>
      </c>
      <c r="J35" s="3"/>
      <c r="K35" s="3" t="s">
        <v>80</v>
      </c>
      <c r="L35" s="46" t="s">
        <v>134</v>
      </c>
      <c r="M35" s="34"/>
      <c r="N35" s="37" t="s">
        <v>146</v>
      </c>
    </row>
    <row r="36" spans="1:14" ht="90">
      <c r="A36" s="87" t="s">
        <v>148</v>
      </c>
      <c r="B36" s="39" t="s">
        <v>132</v>
      </c>
      <c r="C36" s="39" t="s">
        <v>149</v>
      </c>
      <c r="D36" s="40" t="s">
        <v>150</v>
      </c>
      <c r="E36" s="39" t="s">
        <v>151</v>
      </c>
      <c r="F36" s="39" t="s">
        <v>152</v>
      </c>
      <c r="G36" s="39"/>
      <c r="H36" s="39"/>
      <c r="I36" s="39"/>
      <c r="J36" s="39"/>
      <c r="K36" s="39" t="s">
        <v>153</v>
      </c>
      <c r="L36" s="47"/>
      <c r="M36" s="39"/>
      <c r="N36" s="59" t="s">
        <v>147</v>
      </c>
    </row>
    <row r="37" spans="1:14" ht="90">
      <c r="A37" s="88"/>
      <c r="B37" s="39" t="s">
        <v>154</v>
      </c>
      <c r="C37" s="39" t="s">
        <v>155</v>
      </c>
      <c r="D37" s="40"/>
      <c r="E37" s="41" t="s">
        <v>156</v>
      </c>
      <c r="F37" s="39" t="s">
        <v>8</v>
      </c>
      <c r="G37" s="39" t="s">
        <v>157</v>
      </c>
      <c r="H37" s="39"/>
      <c r="I37" s="39" t="s">
        <v>158</v>
      </c>
      <c r="J37" s="39"/>
      <c r="K37" s="39" t="s">
        <v>66</v>
      </c>
      <c r="L37" s="47" t="s">
        <v>159</v>
      </c>
      <c r="M37" s="39"/>
      <c r="N37" s="39" t="s">
        <v>147</v>
      </c>
    </row>
    <row r="38" spans="1:14" ht="60">
      <c r="A38" s="88"/>
      <c r="B38" s="39" t="s">
        <v>160</v>
      </c>
      <c r="C38" s="39" t="s">
        <v>161</v>
      </c>
      <c r="D38" s="40" t="s">
        <v>162</v>
      </c>
      <c r="E38" s="39"/>
      <c r="F38" s="39" t="s">
        <v>152</v>
      </c>
      <c r="G38" s="39"/>
      <c r="H38" s="39"/>
      <c r="I38" s="39"/>
      <c r="J38" s="39"/>
      <c r="K38" s="39"/>
      <c r="L38" s="47"/>
      <c r="M38" s="39"/>
      <c r="N38" s="39" t="s">
        <v>147</v>
      </c>
    </row>
    <row r="39" spans="1:14" ht="90">
      <c r="A39" s="89"/>
      <c r="B39" s="39" t="s">
        <v>163</v>
      </c>
      <c r="C39" s="39" t="s">
        <v>164</v>
      </c>
      <c r="D39" s="40"/>
      <c r="E39" s="39"/>
      <c r="F39" s="39"/>
      <c r="G39" s="39"/>
      <c r="H39" s="39"/>
      <c r="I39" s="39"/>
      <c r="J39" s="39"/>
      <c r="K39" s="39"/>
      <c r="L39" s="47"/>
      <c r="M39" s="39"/>
      <c r="N39" s="39" t="s">
        <v>147</v>
      </c>
    </row>
    <row r="40" spans="1:14" ht="105">
      <c r="A40" s="90" t="s">
        <v>165</v>
      </c>
      <c r="B40" s="39" t="s">
        <v>130</v>
      </c>
      <c r="C40" s="39"/>
      <c r="D40" s="42" t="s">
        <v>166</v>
      </c>
      <c r="E40" s="39" t="s">
        <v>167</v>
      </c>
      <c r="F40" s="39" t="s">
        <v>8</v>
      </c>
      <c r="G40" s="39" t="s">
        <v>168</v>
      </c>
      <c r="H40" s="39"/>
      <c r="I40" s="39" t="s">
        <v>169</v>
      </c>
      <c r="J40" s="39"/>
      <c r="K40" s="39" t="s">
        <v>170</v>
      </c>
      <c r="L40" s="47"/>
      <c r="M40" s="74" t="s">
        <v>136</v>
      </c>
      <c r="N40" s="59" t="s">
        <v>143</v>
      </c>
    </row>
    <row r="41" spans="1:14" ht="105">
      <c r="A41" s="91"/>
      <c r="B41" s="39" t="s">
        <v>171</v>
      </c>
      <c r="C41" s="39" t="s">
        <v>172</v>
      </c>
      <c r="D41" s="40" t="s">
        <v>173</v>
      </c>
      <c r="E41" s="39"/>
      <c r="F41" s="39" t="s">
        <v>152</v>
      </c>
      <c r="G41" s="39"/>
      <c r="H41" s="39"/>
      <c r="I41" s="39"/>
      <c r="J41" s="39"/>
      <c r="K41" s="39" t="s">
        <v>170</v>
      </c>
      <c r="L41" s="47"/>
      <c r="M41" s="39"/>
      <c r="N41" s="39" t="s">
        <v>147</v>
      </c>
    </row>
    <row r="42" spans="1:14" ht="90">
      <c r="A42" s="89"/>
      <c r="B42" s="43" t="s">
        <v>133</v>
      </c>
      <c r="C42" s="39"/>
      <c r="D42" s="40" t="s">
        <v>150</v>
      </c>
      <c r="E42" s="39" t="s">
        <v>174</v>
      </c>
      <c r="F42" s="39" t="s">
        <v>152</v>
      </c>
      <c r="G42" s="39"/>
      <c r="H42" s="39"/>
      <c r="I42" s="39"/>
      <c r="J42" s="39"/>
      <c r="K42" s="39"/>
      <c r="L42" s="47"/>
      <c r="M42" s="39"/>
      <c r="N42" s="39" t="s">
        <v>147</v>
      </c>
    </row>
    <row r="43" spans="1:14" ht="120">
      <c r="A43" s="90" t="s">
        <v>175</v>
      </c>
      <c r="B43" s="39" t="s">
        <v>131</v>
      </c>
      <c r="C43" s="39"/>
      <c r="D43" s="40" t="s">
        <v>176</v>
      </c>
      <c r="E43" s="39"/>
      <c r="F43" s="37" t="s">
        <v>22</v>
      </c>
      <c r="G43" s="39"/>
      <c r="H43" s="39"/>
      <c r="I43" s="39"/>
      <c r="J43" s="39"/>
      <c r="K43" s="39"/>
      <c r="L43" s="47"/>
      <c r="M43" s="39" t="s">
        <v>219</v>
      </c>
      <c r="N43" s="59" t="s">
        <v>143</v>
      </c>
    </row>
    <row r="44" spans="1:14" ht="90">
      <c r="A44" s="88"/>
      <c r="B44" s="39" t="s">
        <v>177</v>
      </c>
      <c r="C44" s="39" t="s">
        <v>178</v>
      </c>
      <c r="D44" s="40"/>
      <c r="E44" s="39" t="s">
        <v>179</v>
      </c>
      <c r="F44" s="39" t="s">
        <v>8</v>
      </c>
      <c r="G44" s="39" t="s">
        <v>180</v>
      </c>
      <c r="H44" s="39"/>
      <c r="I44" s="39" t="s">
        <v>181</v>
      </c>
      <c r="J44" s="39"/>
      <c r="K44" s="39" t="s">
        <v>182</v>
      </c>
      <c r="L44" s="47"/>
      <c r="M44" s="39"/>
      <c r="N44" s="39" t="s">
        <v>147</v>
      </c>
    </row>
    <row r="45" spans="1:14" ht="75">
      <c r="A45" s="89"/>
      <c r="B45" s="39" t="s">
        <v>183</v>
      </c>
      <c r="C45" s="39" t="s">
        <v>184</v>
      </c>
      <c r="D45" s="40" t="s">
        <v>185</v>
      </c>
      <c r="E45" s="39"/>
      <c r="F45" s="39" t="s">
        <v>31</v>
      </c>
      <c r="G45" s="39"/>
      <c r="H45" s="39"/>
      <c r="I45" s="39"/>
      <c r="J45" s="39"/>
      <c r="K45" s="39"/>
      <c r="L45" s="47"/>
      <c r="M45" s="39"/>
      <c r="N45" s="39" t="s">
        <v>147</v>
      </c>
    </row>
    <row r="46" spans="1:14" ht="60">
      <c r="A46" s="44" t="s">
        <v>186</v>
      </c>
      <c r="B46" s="39"/>
      <c r="C46" s="39"/>
      <c r="D46" s="40"/>
      <c r="E46" s="39"/>
      <c r="F46" s="39"/>
      <c r="G46" s="39"/>
      <c r="H46" s="39"/>
      <c r="I46" s="39"/>
      <c r="J46" s="39"/>
      <c r="K46" s="39"/>
      <c r="L46" s="47"/>
      <c r="M46" s="39"/>
      <c r="N46" s="39"/>
    </row>
  </sheetData>
  <mergeCells count="24">
    <mergeCell ref="A31:A32"/>
    <mergeCell ref="A33:A34"/>
    <mergeCell ref="A36:A39"/>
    <mergeCell ref="A40:A42"/>
    <mergeCell ref="A43:A45"/>
    <mergeCell ref="A27:A30"/>
    <mergeCell ref="G1:J1"/>
    <mergeCell ref="K1:K2"/>
    <mergeCell ref="L1:L2"/>
    <mergeCell ref="M1:M2"/>
    <mergeCell ref="A3:A7"/>
    <mergeCell ref="A12:A14"/>
    <mergeCell ref="A15:A17"/>
    <mergeCell ref="A18:A21"/>
    <mergeCell ref="A22:A26"/>
    <mergeCell ref="N1:N2"/>
    <mergeCell ref="G2:H2"/>
    <mergeCell ref="I2:J2"/>
    <mergeCell ref="A1:A2"/>
    <mergeCell ref="B1:B2"/>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2018-06-01T12:11:40Z</cp:lastPrinted>
  <dcterms:created xsi:type="dcterms:W3CDTF">2018-03-29T09:18:57Z</dcterms:created>
  <dcterms:modified xsi:type="dcterms:W3CDTF">2018-06-04T13:57:12Z</dcterms:modified>
</cp:coreProperties>
</file>